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52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PHC-52'!#REF!</definedName>
  </definedNames>
  <calcPr fullCalcOnLoad="1"/>
</workbook>
</file>

<file path=xl/sharedStrings.xml><?xml version="1.0" encoding="utf-8"?>
<sst xmlns="http://schemas.openxmlformats.org/spreadsheetml/2006/main" count="97" uniqueCount="46">
  <si>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</si>
  <si>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</si>
  <si>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</si>
  <si>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</si>
  <si>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</si>
  <si>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</si>
  <si>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</si>
  <si>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</si>
  <si>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</si>
  <si>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</si>
  <si>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</si>
  <si>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</si>
  <si>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</si>
  <si>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</si>
  <si>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</si>
  <si>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</si>
  <si>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</si>
  <si>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</si>
  <si>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</si>
  <si>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</si>
  <si>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</si>
  <si>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</si>
  <si>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</si>
  <si>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</si>
  <si>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Tore UFC:</t>
  </si>
  <si>
    <t xml:space="preserve"> </t>
  </si>
  <si>
    <t>Tabelle Gruppe U15:</t>
  </si>
  <si>
    <t>Schiri:</t>
  </si>
  <si>
    <t>Ellingen</t>
  </si>
  <si>
    <t>Vierer-Spielgruppe</t>
  </si>
  <si>
    <t>PHC 52 - U13</t>
  </si>
  <si>
    <t>KTW Lattenkracher Ellingen</t>
  </si>
  <si>
    <t xml:space="preserve">Die Limesbolzer Theilenhofen </t>
  </si>
  <si>
    <t>FC Zellsea</t>
  </si>
  <si>
    <t xml:space="preserve">NagelBies </t>
  </si>
  <si>
    <t>Vorrunden-Spiele Gruppe U13:</t>
  </si>
  <si>
    <t>Einteilung Gruppe U13:</t>
  </si>
  <si>
    <t>Rückrunden-Spiele Gruppe U13:</t>
  </si>
  <si>
    <t>Nagelberg</t>
  </si>
  <si>
    <t>Theilenhofen</t>
  </si>
  <si>
    <t>Zell</t>
  </si>
  <si>
    <t>Spieler UFC Ellingen: Florian Rei, Jonas Karrasch,Lukas Schwaab,Felix Meier,Jonas Schmidt,Manuel Popp, Lucas Fackelmeier, Tim Rusam, Luca Leibig, Kai Archinger,</t>
  </si>
  <si>
    <t>alle Jonas Karrasch</t>
  </si>
  <si>
    <t>Luca, Tim</t>
  </si>
  <si>
    <t>Kai,</t>
  </si>
  <si>
    <t xml:space="preserve">Tim,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</si>
</sst>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centerContinuous"/>
    </xf>
    <xf numFmtId="0" fontId="0" fillId="0" borderId="0" xfId="0" applyFont="1" applyAlignment="1">
      <alignment horizontal="left" vertical="center"/>
    </xf>
    <xf numFmtId="175" fontId="7" fillId="0" borderId="0" xfId="0" applyNumberFormat="1" applyFont="1" applyFill="1" applyAlignment="1">
      <alignment/>
    </xf>
    <xf numFmtId="0" fontId="1" fillId="36" borderId="12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4"/>
  <sheetViews>
    <sheetView tabSelected="1" zoomScalePageLayoutView="0" workbookViewId="0" topLeftCell="A6">
      <selection activeCell="R21" sqref="R21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5" width="37.7109375" style="1" bestFit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30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0.5972222222222222</v>
      </c>
      <c r="D3" s="1" t="s">
        <v>1</v>
      </c>
      <c r="L3" s="2"/>
    </row>
    <row r="4" spans="2:12" ht="12.75">
      <c r="B4" s="1" t="s">
        <v>21</v>
      </c>
      <c r="C4" s="15">
        <v>0.013888888888888888</v>
      </c>
      <c r="D4" s="1" t="s">
        <v>2</v>
      </c>
      <c r="L4" s="2"/>
    </row>
    <row r="5" spans="2:12" ht="12" customHeight="1">
      <c r="B5" s="1" t="s">
        <v>20</v>
      </c>
      <c r="C5" s="15">
        <v>0.005555555555555556</v>
      </c>
      <c r="D5" s="1" t="s">
        <v>2</v>
      </c>
      <c r="L5" s="2"/>
    </row>
    <row r="6" spans="1:12" ht="12.75">
      <c r="A6" s="1"/>
      <c r="B6" s="1" t="s">
        <v>22</v>
      </c>
      <c r="C6" s="15">
        <v>0.001388888888888889</v>
      </c>
      <c r="D6" s="1" t="s">
        <v>3</v>
      </c>
      <c r="L6" s="2"/>
    </row>
    <row r="7" spans="2:12" ht="12.75">
      <c r="B7" s="1" t="s">
        <v>23</v>
      </c>
      <c r="C7" s="8">
        <f>C5+C6</f>
        <v>0.006944444444444445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36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29</v>
      </c>
      <c r="C10" s="26"/>
      <c r="D10" s="26"/>
      <c r="E10" s="27" t="s">
        <v>25</v>
      </c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8" t="s">
        <v>31</v>
      </c>
      <c r="C11" s="29"/>
      <c r="D11" s="29"/>
      <c r="E11" s="36" t="s">
        <v>41</v>
      </c>
      <c r="F11" s="29"/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8" t="s">
        <v>32</v>
      </c>
      <c r="C12" s="29"/>
      <c r="D12" s="29"/>
      <c r="E12" s="29"/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8" t="s">
        <v>33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8" t="s">
        <v>34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4"/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35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  <c r="O17" s="2"/>
    </row>
    <row r="18" spans="1:18" ht="12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27</v>
      </c>
      <c r="M18" s="37" t="s">
        <v>24</v>
      </c>
      <c r="N18" s="10"/>
      <c r="O18" s="10"/>
      <c r="P18" s="10"/>
      <c r="Q18" s="10"/>
      <c r="R18" s="10"/>
    </row>
    <row r="19" spans="1:19" ht="12">
      <c r="A19" s="16">
        <v>1</v>
      </c>
      <c r="B19" s="5">
        <f>C3+C4</f>
        <v>0.611111111111111</v>
      </c>
      <c r="C19" s="5">
        <f>B19+C5</f>
        <v>0.6166666666666666</v>
      </c>
      <c r="D19" s="39" t="str">
        <f>B11</f>
        <v>KTW Lattenkracher Ellingen</v>
      </c>
      <c r="E19" s="39" t="str">
        <f>B12</f>
        <v>Die Limesbolzer Theilenhofen </v>
      </c>
      <c r="F19" s="20">
        <v>1</v>
      </c>
      <c r="G19" s="6" t="s">
        <v>10</v>
      </c>
      <c r="H19" s="20">
        <v>0</v>
      </c>
      <c r="I19" s="9">
        <f aca="true" t="shared" si="0" ref="I19:I24">IF(F19&gt;H19,3,0)+IF(F19=H19,1)</f>
        <v>3</v>
      </c>
      <c r="J19" s="9" t="s">
        <v>10</v>
      </c>
      <c r="K19" s="9">
        <f aca="true" t="shared" si="1" ref="K19:K24">IF(H19&gt;F19,3,0)+IF(H19=F19,1)</f>
        <v>0</v>
      </c>
      <c r="L19" s="35" t="s">
        <v>38</v>
      </c>
      <c r="M19" s="35" t="s">
        <v>44</v>
      </c>
      <c r="N19" s="32"/>
      <c r="O19" s="32"/>
      <c r="P19" s="32"/>
      <c r="Q19" s="33"/>
      <c r="R19" s="33"/>
      <c r="S19" s="9"/>
    </row>
    <row r="20" spans="1:19" ht="12">
      <c r="A20" s="16">
        <v>2</v>
      </c>
      <c r="B20" s="5">
        <f>C19+C6</f>
        <v>0.6180555555555555</v>
      </c>
      <c r="C20" s="5">
        <f>B20+C5</f>
        <v>0.623611111111111</v>
      </c>
      <c r="D20" s="39" t="str">
        <f>B13</f>
        <v>FC Zellsea</v>
      </c>
      <c r="E20" s="39" t="str">
        <f>B14</f>
        <v>NagelBies </v>
      </c>
      <c r="F20" s="20">
        <v>0</v>
      </c>
      <c r="G20" s="6" t="s">
        <v>10</v>
      </c>
      <c r="H20" s="20">
        <v>4</v>
      </c>
      <c r="I20" s="9">
        <f t="shared" si="0"/>
        <v>0</v>
      </c>
      <c r="J20" s="9" t="s">
        <v>10</v>
      </c>
      <c r="K20" s="9">
        <f t="shared" si="1"/>
        <v>3</v>
      </c>
      <c r="L20" s="35" t="s">
        <v>28</v>
      </c>
      <c r="M20" s="35"/>
      <c r="N20" s="32"/>
      <c r="O20" s="32"/>
      <c r="P20" s="32"/>
      <c r="Q20" s="33"/>
      <c r="R20" s="33"/>
      <c r="S20" s="9"/>
    </row>
    <row r="21" spans="1:19" ht="12">
      <c r="A21" s="16">
        <v>3</v>
      </c>
      <c r="B21" s="5">
        <f>C20+C6</f>
        <v>0.6249999999999999</v>
      </c>
      <c r="C21" s="5">
        <f>B21+C5</f>
        <v>0.6305555555555554</v>
      </c>
      <c r="D21" s="39" t="str">
        <f>B14</f>
        <v>NagelBies </v>
      </c>
      <c r="E21" s="39" t="str">
        <f>B$12</f>
        <v>Die Limesbolzer Theilenhofen </v>
      </c>
      <c r="F21" s="20">
        <v>0</v>
      </c>
      <c r="G21" s="6" t="s">
        <v>10</v>
      </c>
      <c r="H21" s="20">
        <v>0</v>
      </c>
      <c r="I21" s="9">
        <f t="shared" si="0"/>
        <v>1</v>
      </c>
      <c r="J21" s="9" t="s">
        <v>10</v>
      </c>
      <c r="K21" s="9">
        <f t="shared" si="1"/>
        <v>1</v>
      </c>
      <c r="L21" s="35" t="s">
        <v>28</v>
      </c>
      <c r="M21" s="35"/>
      <c r="N21" s="32"/>
      <c r="O21" s="32"/>
      <c r="P21" s="32"/>
      <c r="Q21" s="33"/>
      <c r="R21" s="33"/>
      <c r="S21" s="9"/>
    </row>
    <row r="22" spans="1:19" ht="12">
      <c r="A22" s="16">
        <v>4</v>
      </c>
      <c r="B22" s="5">
        <f>C21+C6</f>
        <v>0.6319444444444443</v>
      </c>
      <c r="C22" s="5">
        <f>B22+C5</f>
        <v>0.6374999999999998</v>
      </c>
      <c r="D22" s="39" t="str">
        <f>B$13</f>
        <v>FC Zellsea</v>
      </c>
      <c r="E22" s="39" t="str">
        <f>B$11</f>
        <v>KTW Lattenkracher Ellingen</v>
      </c>
      <c r="F22" s="20">
        <v>2</v>
      </c>
      <c r="G22" s="6" t="s">
        <v>10</v>
      </c>
      <c r="H22" s="20">
        <v>2</v>
      </c>
      <c r="I22" s="9">
        <f t="shared" si="0"/>
        <v>1</v>
      </c>
      <c r="J22" s="9" t="s">
        <v>10</v>
      </c>
      <c r="K22" s="9">
        <f t="shared" si="1"/>
        <v>1</v>
      </c>
      <c r="L22" s="35" t="s">
        <v>39</v>
      </c>
      <c r="M22" s="35" t="s">
        <v>43</v>
      </c>
      <c r="N22" s="32"/>
      <c r="O22" s="32"/>
      <c r="P22" s="32"/>
      <c r="Q22" s="33"/>
      <c r="R22" s="33"/>
      <c r="S22" s="9"/>
    </row>
    <row r="23" spans="1:19" ht="12">
      <c r="A23" s="16">
        <v>5</v>
      </c>
      <c r="B23" s="5">
        <f>C22+C6</f>
        <v>0.6388888888888887</v>
      </c>
      <c r="C23" s="5">
        <f>B23+C5</f>
        <v>0.6444444444444443</v>
      </c>
      <c r="D23" s="39" t="str">
        <f>B$11</f>
        <v>KTW Lattenkracher Ellingen</v>
      </c>
      <c r="E23" s="39" t="str">
        <f>B$14</f>
        <v>NagelBies </v>
      </c>
      <c r="F23" s="20">
        <v>1</v>
      </c>
      <c r="G23" s="6" t="s">
        <v>10</v>
      </c>
      <c r="H23" s="20">
        <v>3</v>
      </c>
      <c r="I23" s="9">
        <f t="shared" si="0"/>
        <v>0</v>
      </c>
      <c r="J23" s="9" t="s">
        <v>10</v>
      </c>
      <c r="K23" s="9">
        <f t="shared" si="1"/>
        <v>3</v>
      </c>
      <c r="L23" s="35" t="s">
        <v>40</v>
      </c>
      <c r="M23" s="35"/>
      <c r="N23" s="32"/>
      <c r="O23" s="32"/>
      <c r="P23" s="32"/>
      <c r="Q23" s="33"/>
      <c r="R23" s="33"/>
      <c r="S23" s="9"/>
    </row>
    <row r="24" spans="1:19" ht="12">
      <c r="A24" s="16">
        <v>6</v>
      </c>
      <c r="B24" s="5">
        <f>C23+C6</f>
        <v>0.6458333333333331</v>
      </c>
      <c r="C24" s="5">
        <f>B24+C5</f>
        <v>0.6513888888888887</v>
      </c>
      <c r="D24" s="39" t="str">
        <f>B$12</f>
        <v>Die Limesbolzer Theilenhofen </v>
      </c>
      <c r="E24" s="39" t="str">
        <f>B$13</f>
        <v>FC Zellsea</v>
      </c>
      <c r="F24" s="20">
        <v>2</v>
      </c>
      <c r="G24" s="6" t="s">
        <v>10</v>
      </c>
      <c r="H24" s="20">
        <v>1</v>
      </c>
      <c r="I24" s="9">
        <f t="shared" si="0"/>
        <v>3</v>
      </c>
      <c r="J24" s="9" t="s">
        <v>10</v>
      </c>
      <c r="K24" s="9">
        <f t="shared" si="1"/>
        <v>0</v>
      </c>
      <c r="L24" s="35" t="s">
        <v>28</v>
      </c>
      <c r="M24" s="35"/>
      <c r="N24" s="32"/>
      <c r="O24" s="32"/>
      <c r="P24" s="32"/>
      <c r="Q24" s="33"/>
      <c r="R24" s="33"/>
      <c r="S24" s="9"/>
    </row>
    <row r="25" spans="1:19" ht="12">
      <c r="A25" s="35"/>
      <c r="B25" s="35"/>
      <c r="C25" s="35"/>
      <c r="D25" s="35"/>
      <c r="E25" s="35"/>
      <c r="F25" s="35"/>
      <c r="G25" s="35"/>
      <c r="H25" s="35"/>
      <c r="I25" s="35"/>
      <c r="J25" s="9"/>
      <c r="K25" s="9"/>
      <c r="L25" s="35"/>
      <c r="M25" s="35"/>
      <c r="N25" s="32"/>
      <c r="O25" s="32"/>
      <c r="P25" s="32"/>
      <c r="Q25" s="33"/>
      <c r="R25" s="33"/>
      <c r="S25" s="9"/>
    </row>
    <row r="26" spans="1:19" ht="12">
      <c r="A26" s="16" t="s">
        <v>37</v>
      </c>
      <c r="B26" s="24"/>
      <c r="C26" s="2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2"/>
      <c r="O26" s="32"/>
      <c r="P26" s="32"/>
      <c r="Q26" s="33"/>
      <c r="R26" s="33"/>
      <c r="S26" s="9"/>
    </row>
    <row r="27" spans="1:19" ht="12">
      <c r="A27" s="16"/>
      <c r="B27" s="21" t="s">
        <v>4</v>
      </c>
      <c r="C27" s="21" t="s">
        <v>5</v>
      </c>
      <c r="D27" s="21" t="s">
        <v>6</v>
      </c>
      <c r="E27" s="21" t="s">
        <v>7</v>
      </c>
      <c r="F27" s="22" t="s">
        <v>8</v>
      </c>
      <c r="G27" s="22"/>
      <c r="H27" s="22"/>
      <c r="I27" s="22" t="s">
        <v>9</v>
      </c>
      <c r="J27" s="22"/>
      <c r="K27" s="22"/>
      <c r="L27" s="22" t="s">
        <v>27</v>
      </c>
      <c r="M27" s="37" t="s">
        <v>24</v>
      </c>
      <c r="N27" s="32"/>
      <c r="O27" s="32"/>
      <c r="P27" s="32"/>
      <c r="Q27" s="33"/>
      <c r="R27" s="33"/>
      <c r="S27" s="9"/>
    </row>
    <row r="28" spans="1:19" ht="12">
      <c r="A28" s="16">
        <v>7</v>
      </c>
      <c r="B28" s="5">
        <f>C24+C6</f>
        <v>0.6527777777777776</v>
      </c>
      <c r="C28" s="5">
        <f>B28+C5</f>
        <v>0.6583333333333331</v>
      </c>
      <c r="D28" s="39" t="str">
        <f>B12</f>
        <v>Die Limesbolzer Theilenhofen </v>
      </c>
      <c r="E28" s="39" t="str">
        <f>B11</f>
        <v>KTW Lattenkracher Ellingen</v>
      </c>
      <c r="F28" s="20">
        <v>0</v>
      </c>
      <c r="G28" s="6" t="s">
        <v>10</v>
      </c>
      <c r="H28" s="20">
        <v>2</v>
      </c>
      <c r="I28" s="9">
        <f aca="true" t="shared" si="2" ref="I28:I33">IF(F28&gt;H28,3,0)+IF(F28=H28,1)</f>
        <v>0</v>
      </c>
      <c r="J28" s="9" t="s">
        <v>10</v>
      </c>
      <c r="K28" s="9">
        <f aca="true" t="shared" si="3" ref="K28:K33">IF(H28&gt;F28,3,0)+IF(H28=F28,1)</f>
        <v>3</v>
      </c>
      <c r="L28" s="35" t="s">
        <v>38</v>
      </c>
      <c r="M28" s="35" t="s">
        <v>45</v>
      </c>
      <c r="N28" s="32"/>
      <c r="O28" s="32"/>
      <c r="P28" s="32"/>
      <c r="Q28" s="33"/>
      <c r="R28" s="33"/>
      <c r="S28" s="9"/>
    </row>
    <row r="29" spans="1:19" ht="12">
      <c r="A29" s="16">
        <v>8</v>
      </c>
      <c r="B29" s="5">
        <f>C28+C6</f>
        <v>0.659722222222222</v>
      </c>
      <c r="C29" s="5">
        <f>B29+C5</f>
        <v>0.6652777777777775</v>
      </c>
      <c r="D29" s="39" t="str">
        <f>B14</f>
        <v>NagelBies </v>
      </c>
      <c r="E29" s="39" t="str">
        <f>B13</f>
        <v>FC Zellsea</v>
      </c>
      <c r="F29" s="40">
        <v>2</v>
      </c>
      <c r="G29" s="6" t="s">
        <v>10</v>
      </c>
      <c r="H29" s="40">
        <v>0</v>
      </c>
      <c r="I29" s="9">
        <f t="shared" si="2"/>
        <v>3</v>
      </c>
      <c r="J29" s="9" t="s">
        <v>10</v>
      </c>
      <c r="K29" s="9">
        <f t="shared" si="3"/>
        <v>0</v>
      </c>
      <c r="L29" s="35" t="s">
        <v>39</v>
      </c>
      <c r="M29" s="35"/>
      <c r="N29" s="32"/>
      <c r="O29" s="32"/>
      <c r="P29" s="32"/>
      <c r="Q29" s="33"/>
      <c r="R29" s="33"/>
      <c r="S29" s="9"/>
    </row>
    <row r="30" spans="1:19" ht="12">
      <c r="A30" s="16">
        <v>9</v>
      </c>
      <c r="B30" s="5">
        <f>C29+C6</f>
        <v>0.6666666666666664</v>
      </c>
      <c r="C30" s="5">
        <f>B30+C5</f>
        <v>0.6722222222222219</v>
      </c>
      <c r="D30" s="39" t="str">
        <f>B12</f>
        <v>Die Limesbolzer Theilenhofen </v>
      </c>
      <c r="E30" s="39" t="str">
        <f>B14</f>
        <v>NagelBies </v>
      </c>
      <c r="F30" s="20">
        <v>0</v>
      </c>
      <c r="G30" s="6" t="s">
        <v>10</v>
      </c>
      <c r="H30" s="20">
        <v>1</v>
      </c>
      <c r="I30" s="9">
        <f t="shared" si="2"/>
        <v>0</v>
      </c>
      <c r="J30" s="9" t="s">
        <v>10</v>
      </c>
      <c r="K30" s="9">
        <f t="shared" si="3"/>
        <v>3</v>
      </c>
      <c r="L30" s="35" t="s">
        <v>28</v>
      </c>
      <c r="M30" s="35"/>
      <c r="N30" s="32"/>
      <c r="O30" s="32"/>
      <c r="P30" s="32"/>
      <c r="Q30" s="33"/>
      <c r="R30" s="33"/>
      <c r="S30" s="9"/>
    </row>
    <row r="31" spans="1:19" ht="12">
      <c r="A31" s="16">
        <v>10</v>
      </c>
      <c r="B31" s="5">
        <f>C30+C6</f>
        <v>0.6736111111111108</v>
      </c>
      <c r="C31" s="5">
        <f>B31+C5</f>
        <v>0.6791666666666664</v>
      </c>
      <c r="D31" s="39" t="str">
        <f>B11</f>
        <v>KTW Lattenkracher Ellingen</v>
      </c>
      <c r="E31" s="39" t="str">
        <f>B13</f>
        <v>FC Zellsea</v>
      </c>
      <c r="F31" s="20">
        <v>4</v>
      </c>
      <c r="G31" s="6" t="s">
        <v>10</v>
      </c>
      <c r="H31" s="20">
        <v>0</v>
      </c>
      <c r="I31" s="9">
        <f t="shared" si="2"/>
        <v>3</v>
      </c>
      <c r="J31" s="9" t="s">
        <v>10</v>
      </c>
      <c r="K31" s="9">
        <f t="shared" si="3"/>
        <v>0</v>
      </c>
      <c r="L31" s="35" t="s">
        <v>39</v>
      </c>
      <c r="M31" s="35" t="s">
        <v>42</v>
      </c>
      <c r="N31" s="32"/>
      <c r="O31" s="32"/>
      <c r="P31" s="32"/>
      <c r="Q31" s="33"/>
      <c r="R31" s="33"/>
      <c r="S31" s="9"/>
    </row>
    <row r="32" spans="1:19" ht="12">
      <c r="A32" s="16">
        <v>11</v>
      </c>
      <c r="B32" s="5">
        <f>C31+C6</f>
        <v>0.6805555555555552</v>
      </c>
      <c r="C32" s="5">
        <f>B32+C5</f>
        <v>0.6861111111111108</v>
      </c>
      <c r="D32" s="39" t="str">
        <f>B14</f>
        <v>NagelBies </v>
      </c>
      <c r="E32" s="39" t="str">
        <f>B11</f>
        <v>KTW Lattenkracher Ellingen</v>
      </c>
      <c r="F32" s="20">
        <v>2</v>
      </c>
      <c r="G32" s="6" t="s">
        <v>10</v>
      </c>
      <c r="H32" s="20">
        <v>0</v>
      </c>
      <c r="I32" s="9">
        <f t="shared" si="2"/>
        <v>3</v>
      </c>
      <c r="J32" s="9" t="s">
        <v>10</v>
      </c>
      <c r="K32" s="9">
        <f t="shared" si="3"/>
        <v>0</v>
      </c>
      <c r="L32" s="35" t="s">
        <v>40</v>
      </c>
      <c r="M32" s="35"/>
      <c r="N32" s="32"/>
      <c r="O32" s="32"/>
      <c r="P32" s="32"/>
      <c r="Q32" s="33"/>
      <c r="R32" s="33"/>
      <c r="S32" s="9"/>
    </row>
    <row r="33" spans="1:19" ht="12">
      <c r="A33" s="16">
        <v>12</v>
      </c>
      <c r="B33" s="5">
        <f>C32+C6</f>
        <v>0.6874999999999997</v>
      </c>
      <c r="C33" s="5">
        <f>B33+C5</f>
        <v>0.6930555555555552</v>
      </c>
      <c r="D33" s="39" t="str">
        <f>B13</f>
        <v>FC Zellsea</v>
      </c>
      <c r="E33" s="39" t="str">
        <f>B12</f>
        <v>Die Limesbolzer Theilenhofen </v>
      </c>
      <c r="F33" s="20">
        <v>0</v>
      </c>
      <c r="G33" s="6" t="s">
        <v>10</v>
      </c>
      <c r="H33" s="20">
        <v>2</v>
      </c>
      <c r="I33" s="9">
        <f t="shared" si="2"/>
        <v>0</v>
      </c>
      <c r="J33" s="9" t="s">
        <v>10</v>
      </c>
      <c r="K33" s="9">
        <f t="shared" si="3"/>
        <v>3</v>
      </c>
      <c r="L33" s="35" t="s">
        <v>28</v>
      </c>
      <c r="M33" s="35"/>
      <c r="N33" s="32"/>
      <c r="O33" s="32"/>
      <c r="P33" s="32"/>
      <c r="Q33" s="33"/>
      <c r="R33" s="33"/>
      <c r="S33" s="9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/>
      <c r="M34"/>
    </row>
    <row r="35" spans="1:13" ht="12">
      <c r="A35" s="16" t="s">
        <v>26</v>
      </c>
      <c r="B35" s="23"/>
      <c r="C35" s="23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">
      <c r="A36" s="16"/>
      <c r="B36" s="21" t="s">
        <v>15</v>
      </c>
      <c r="C36" s="21" t="s">
        <v>11</v>
      </c>
      <c r="D36" s="21" t="s">
        <v>12</v>
      </c>
      <c r="E36" s="21"/>
      <c r="F36" s="22" t="s">
        <v>13</v>
      </c>
      <c r="G36" s="22"/>
      <c r="H36" s="22"/>
      <c r="I36" s="22" t="s">
        <v>9</v>
      </c>
      <c r="J36" s="22"/>
      <c r="K36" s="22"/>
      <c r="L36" s="30" t="s">
        <v>14</v>
      </c>
      <c r="M36" s="30" t="s">
        <v>9</v>
      </c>
    </row>
    <row r="37" spans="1:13" ht="12">
      <c r="A37" s="16"/>
      <c r="B37" s="1" t="s">
        <v>16</v>
      </c>
      <c r="C37" s="31">
        <v>4</v>
      </c>
      <c r="D37" s="1" t="str">
        <f>$B$13</f>
        <v>FC Zellsea</v>
      </c>
      <c r="F37" s="6">
        <f>SUM($F$20,$F$22,$H$24,$H$29,$H$31,$F$33)</f>
        <v>3</v>
      </c>
      <c r="G37" s="6" t="s">
        <v>10</v>
      </c>
      <c r="H37" s="6">
        <f>SUM($H$20,$H$22,$F$24,$F$29,$F$31,$H$33)</f>
        <v>16</v>
      </c>
      <c r="I37" s="6">
        <f>SUM($I$20,$I$22,$K$24,$K$29,$K$31,$I$33)</f>
        <v>1</v>
      </c>
      <c r="J37" s="6" t="s">
        <v>10</v>
      </c>
      <c r="K37" s="6">
        <f>SUM($K$20,$K$22,$I$24,$I$29,$I$31,$K$33)</f>
        <v>16</v>
      </c>
      <c r="L37" s="6">
        <f>F37-H37</f>
        <v>-13</v>
      </c>
      <c r="M37" s="6">
        <f>I37</f>
        <v>1</v>
      </c>
    </row>
    <row r="38" spans="1:13" ht="12">
      <c r="A38" s="16"/>
      <c r="B38" s="1" t="s">
        <v>17</v>
      </c>
      <c r="C38" s="31">
        <v>2</v>
      </c>
      <c r="D38" s="1" t="str">
        <f>$B$11</f>
        <v>KTW Lattenkracher Ellingen</v>
      </c>
      <c r="F38" s="6">
        <f>SUM($F$19,$H$22,$F$23,$H$28,$F$31,$H$32)</f>
        <v>10</v>
      </c>
      <c r="G38" s="6" t="s">
        <v>10</v>
      </c>
      <c r="H38" s="6">
        <f>SUM($H$19,$F$22,$H$23,$F$28,$H$31,$F$32)</f>
        <v>7</v>
      </c>
      <c r="I38" s="6">
        <f>SUM($I$19,$K$22,$I$23,$K$28,$I$31,$K$32)</f>
        <v>10</v>
      </c>
      <c r="J38" s="6" t="s">
        <v>10</v>
      </c>
      <c r="K38" s="6">
        <f>SUM($K$19,$I$22,$K$23,$I$28,$K$31,$I$32)</f>
        <v>7</v>
      </c>
      <c r="L38" s="6">
        <f>F38-H38</f>
        <v>3</v>
      </c>
      <c r="M38" s="6">
        <f>I38</f>
        <v>10</v>
      </c>
    </row>
    <row r="39" spans="1:13" ht="12.75" customHeight="1">
      <c r="A39" s="16"/>
      <c r="B39" s="1" t="s">
        <v>18</v>
      </c>
      <c r="C39" s="31">
        <v>3</v>
      </c>
      <c r="D39" s="1" t="str">
        <f>$B$12</f>
        <v>Die Limesbolzer Theilenhofen </v>
      </c>
      <c r="F39" s="6">
        <f>SUM($H$19,$H$21,$F$24,$F$28,$F$30,$H$33)</f>
        <v>4</v>
      </c>
      <c r="G39" s="6" t="s">
        <v>10</v>
      </c>
      <c r="H39" s="6">
        <f>SUM($F$19,$F$21,$H$24,$H$28,$H$30,$F$33)</f>
        <v>5</v>
      </c>
      <c r="I39" s="6">
        <f>SUM($K$19,$K$21,$I$24,$I$28,$I$30,$K$33)</f>
        <v>7</v>
      </c>
      <c r="J39" s="6" t="s">
        <v>10</v>
      </c>
      <c r="K39" s="6">
        <f>SUM($I$19,$I$21,$K$24,$K$28,$K$30,$I$33)</f>
        <v>10</v>
      </c>
      <c r="L39" s="6">
        <f>F39-H39</f>
        <v>-1</v>
      </c>
      <c r="M39" s="6">
        <f>I39</f>
        <v>7</v>
      </c>
    </row>
    <row r="40" spans="1:13" ht="12.75" customHeight="1">
      <c r="A40" s="16"/>
      <c r="B40" s="1" t="s">
        <v>19</v>
      </c>
      <c r="C40" s="31">
        <v>1</v>
      </c>
      <c r="D40" s="1" t="str">
        <f>$B$14</f>
        <v>NagelBies </v>
      </c>
      <c r="F40" s="6">
        <f>SUM($H$20,$H$23,$F$21)</f>
        <v>7</v>
      </c>
      <c r="G40" s="6" t="s">
        <v>10</v>
      </c>
      <c r="H40" s="6">
        <f>SUM($F$20,$F$23,$H$21)</f>
        <v>1</v>
      </c>
      <c r="I40" s="6">
        <f>SUM($K$20,$K$23,$I$21,$I$29,$K$30,$I$32)</f>
        <v>16</v>
      </c>
      <c r="J40" s="6" t="s">
        <v>10</v>
      </c>
      <c r="K40" s="6">
        <f>SUM($I$20,$I$23,$K$21,$K$29,$I$30,$K$32)</f>
        <v>1</v>
      </c>
      <c r="L40" s="6">
        <f>F40-H40</f>
        <v>6</v>
      </c>
      <c r="M40" s="6">
        <f>I40</f>
        <v>16</v>
      </c>
    </row>
    <row r="41" spans="1:14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</row>
    <row r="42" spans="1:1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/>
      <c r="M42" s="2"/>
      <c r="N42" s="2"/>
    </row>
    <row r="43" spans="1:14" s="7" customFormat="1" ht="12.75">
      <c r="A43" s="2"/>
      <c r="B43" s="2"/>
      <c r="C43" s="2"/>
      <c r="D43" s="2"/>
      <c r="E43" s="1"/>
      <c r="F43" s="2"/>
      <c r="G43" s="2"/>
      <c r="H43" s="2"/>
      <c r="I43" s="2"/>
      <c r="J43" s="2"/>
      <c r="K43" s="2"/>
      <c r="L43" s="2"/>
      <c r="M43" s="2"/>
      <c r="N43" s="11"/>
    </row>
    <row r="44" spans="1:14" s="7" customFormat="1" ht="12.75">
      <c r="A44" s="2"/>
      <c r="B44" s="2"/>
      <c r="C44" s="2"/>
      <c r="D44" s="2"/>
      <c r="E44" s="1"/>
      <c r="F44" s="2"/>
      <c r="G44" s="2"/>
      <c r="H44" s="2"/>
      <c r="I44" s="2"/>
      <c r="J44" s="2"/>
      <c r="K44" s="2"/>
      <c r="L44" s="2"/>
      <c r="M44" s="2"/>
      <c r="N44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2004-01-26T16:22:40Z</cp:lastPrinted>
  <dcterms:created xsi:type="dcterms:W3CDTF">2001-01-21T20:07:49Z</dcterms:created>
  <dcterms:modified xsi:type="dcterms:W3CDTF">2015-02-28T21:52:34Z</dcterms:modified>
  <cp:category/>
  <cp:version/>
  <cp:contentType/>
  <cp:contentStatus/>
</cp:coreProperties>
</file>