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75" windowWidth="12120" windowHeight="8580" activeTab="0"/>
  </bookViews>
  <sheets>
    <sheet name="Spielplan PHC-48" sheetId="1" r:id="rId1"/>
  </sheets>
  <definedNames>
    <definedName name="HTML_CodePage" hidden="1">1252</definedName>
    <definedName name="HTML_Control" hidden="1">{"'Spielplan ISC03'!$A$1:$M$36","'Spielplan ISC03'!$A$1:$M$37"}</definedName>
    <definedName name="HTML_Description" hidden="1">""</definedName>
    <definedName name="HTML_Email" hidden="1">""</definedName>
    <definedName name="HTML_Header" hidden="1">"Spielplan ISC03"</definedName>
    <definedName name="HTML_LastUpdate" hidden="1">"26.01.2004"</definedName>
    <definedName name="HTML_LineAfter" hidden="1">FALSE</definedName>
    <definedName name="HTML_LineBefore" hidden="1">FALSE</definedName>
    <definedName name="HTML_Name" hidden="1">"Matthias Schulz"</definedName>
    <definedName name="HTML_OBDlg2" hidden="1">TRUE</definedName>
    <definedName name="HTML_OBDlg4" hidden="1">TRUE</definedName>
    <definedName name="HTML_OS" hidden="1">0</definedName>
    <definedName name="HTML_PathFile" hidden="1">"C:\Dokumente und Einstellungen\Administrator\Desktop\MeinHTML2.htm"</definedName>
    <definedName name="HTML_Title" hidden="1">"5teams-Turnierverwaltung"</definedName>
    <definedName name="solver_opt" localSheetId="0" hidden="1">'Spielplan PHC-48'!$I$21</definedName>
  </definedNames>
  <calcPr fullCalcOnLoad="1"/>
</workbook>
</file>

<file path=xl/sharedStrings.xml><?xml version="1.0" encoding="utf-8"?>
<sst xmlns="http://schemas.openxmlformats.org/spreadsheetml/2006/main" count="74" uniqueCount="41">
  <si>
    <t>Beginn:</t>
  </si>
  <si>
    <t>Uhr</t>
  </si>
  <si>
    <t>Minuten</t>
  </si>
  <si>
    <t>Minute(n)</t>
  </si>
  <si>
    <t>Von:</t>
  </si>
  <si>
    <t>Bis:</t>
  </si>
  <si>
    <t>Team 1</t>
  </si>
  <si>
    <t>Team 2</t>
  </si>
  <si>
    <t>Ergebnis:</t>
  </si>
  <si>
    <t>Punkte:</t>
  </si>
  <si>
    <t>:</t>
  </si>
  <si>
    <t>Platzierung:</t>
  </si>
  <si>
    <t>Mannschaftsname:</t>
  </si>
  <si>
    <t>Tore:</t>
  </si>
  <si>
    <t>Tordifferenz:</t>
  </si>
  <si>
    <t>Zellen Nr.:</t>
  </si>
  <si>
    <t>D46</t>
  </si>
  <si>
    <t>D47</t>
  </si>
  <si>
    <t>D48</t>
  </si>
  <si>
    <t>D49</t>
  </si>
  <si>
    <t>D50</t>
  </si>
  <si>
    <t>Spielzeit</t>
  </si>
  <si>
    <t>Begrüßung:</t>
  </si>
  <si>
    <t>Verzögerung:</t>
  </si>
  <si>
    <t>Gesamt:</t>
  </si>
  <si>
    <t>Tabelle Gruppe 1:</t>
  </si>
  <si>
    <t>Einteilung Gruppe 5:</t>
  </si>
  <si>
    <t>Spiele Gruppe 5:</t>
  </si>
  <si>
    <t>Gruppe 5:</t>
  </si>
  <si>
    <t>Tore UFC:</t>
  </si>
  <si>
    <t>PHC 49 - U13</t>
  </si>
  <si>
    <t>Die krassen Dönerbudenbes. Ellingen</t>
  </si>
  <si>
    <t>Alesheimer Torpfostenhalter</t>
  </si>
  <si>
    <t>Rote Teufel Unterreichenbach</t>
  </si>
  <si>
    <t>Schießmichum Alesheim</t>
  </si>
  <si>
    <t>Weiße Teufel Unterreichenbach</t>
  </si>
  <si>
    <t>Luca Leibig</t>
  </si>
  <si>
    <t>Lucas Fackelmeier, Luca Leibig (2)</t>
  </si>
  <si>
    <t>Lucas Fackelmeier (2)</t>
  </si>
  <si>
    <t>Kai Archinger</t>
  </si>
  <si>
    <t>Spieler: Lucas Fackelmeier, Andre Forkel, Luca Leibig, Kai Archinger, Manuel Popp, Florian Rei, Jonas Karrasch, Lukas Schwab, Jonas Schmidt, Justin Späth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</si>
</sst>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"/>
    <numFmt numFmtId="173" formatCode="m"/>
    <numFmt numFmtId="174" formatCode="hh:mm\ \-\ hh:mm"/>
    <numFmt numFmtId="175" formatCode="\X"/>
    <numFmt numFmtId="176" formatCode="#,##0.0"/>
    <numFmt numFmtId="177" formatCode="0,"/>
    <numFmt numFmtId="178" formatCode="General\."/>
    <numFmt numFmtId="179" formatCode="General\X"/>
    <numFmt numFmtId="180" formatCode="h:mm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</numFmts>
  <fonts count="50">
    <font>
      <sz val="10"/>
      <name val="Arial"/>
      <family val="0"/>
    </font>
    <font>
      <b/>
      <sz val="9"/>
      <name val="Arial"/>
      <family val="2"/>
    </font>
    <font>
      <b/>
      <sz val="9"/>
      <color indexed="13"/>
      <name val="Arial"/>
      <family val="2"/>
    </font>
    <font>
      <b/>
      <sz val="9"/>
      <color indexed="12"/>
      <name val="Arial"/>
      <family val="2"/>
    </font>
    <font>
      <sz val="10"/>
      <color indexed="12"/>
      <name val="Arial"/>
      <family val="2"/>
    </font>
    <font>
      <b/>
      <sz val="9"/>
      <color indexed="9"/>
      <name val="Arial"/>
      <family val="2"/>
    </font>
    <font>
      <b/>
      <sz val="16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20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20" fontId="1" fillId="0" borderId="0" xfId="0" applyNumberFormat="1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20" fontId="1" fillId="33" borderId="12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6" fillId="33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Continuous"/>
    </xf>
    <xf numFmtId="0" fontId="2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7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33" borderId="0" xfId="0" applyFont="1" applyFill="1" applyAlignment="1">
      <alignment horizontal="center"/>
    </xf>
    <xf numFmtId="178" fontId="1" fillId="33" borderId="12" xfId="0" applyNumberFormat="1" applyFont="1" applyFill="1" applyBorder="1" applyAlignment="1">
      <alignment horizontal="right"/>
    </xf>
    <xf numFmtId="175" fontId="7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7" fillId="35" borderId="0" xfId="0" applyFont="1" applyFill="1" applyBorder="1" applyAlignment="1">
      <alignment horizontal="left"/>
    </xf>
    <xf numFmtId="0" fontId="7" fillId="35" borderId="0" xfId="0" applyFont="1" applyFill="1" applyAlignment="1">
      <alignment horizontal="centerContinuous"/>
    </xf>
    <xf numFmtId="0" fontId="1" fillId="35" borderId="0" xfId="0" applyFont="1" applyFill="1" applyAlignment="1">
      <alignment/>
    </xf>
    <xf numFmtId="0" fontId="0" fillId="35" borderId="0" xfId="0" applyFont="1" applyFill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40"/>
  <sheetViews>
    <sheetView tabSelected="1" zoomScalePageLayoutView="0" workbookViewId="0" topLeftCell="A1">
      <selection activeCell="O8" sqref="O8"/>
    </sheetView>
  </sheetViews>
  <sheetFormatPr defaultColWidth="11.421875" defaultRowHeight="12.75"/>
  <cols>
    <col min="1" max="1" width="4.00390625" style="1" customWidth="1"/>
    <col min="2" max="2" width="11.421875" style="1" customWidth="1"/>
    <col min="3" max="3" width="12.7109375" style="1" customWidth="1"/>
    <col min="4" max="4" width="30.8515625" style="1" customWidth="1"/>
    <col min="5" max="5" width="30.57421875" style="1" customWidth="1"/>
    <col min="6" max="6" width="4.8515625" style="1" customWidth="1"/>
    <col min="7" max="7" width="2.00390625" style="1" customWidth="1"/>
    <col min="8" max="9" width="4.8515625" style="1" customWidth="1"/>
    <col min="10" max="10" width="2.00390625" style="1" customWidth="1"/>
    <col min="11" max="11" width="4.8515625" style="1" customWidth="1"/>
    <col min="12" max="13" width="13.7109375" style="1" customWidth="1"/>
    <col min="14" max="14" width="11.421875" style="1" customWidth="1"/>
    <col min="15" max="15" width="3.57421875" style="1" customWidth="1"/>
    <col min="16" max="16384" width="11.421875" style="1" customWidth="1"/>
  </cols>
  <sheetData>
    <row r="1" spans="1:157" ht="20.25">
      <c r="A1" s="13"/>
      <c r="B1" s="18" t="s">
        <v>30</v>
      </c>
      <c r="C1" s="19"/>
      <c r="D1" s="19"/>
      <c r="E1" s="19"/>
      <c r="F1" s="19"/>
      <c r="G1" s="19"/>
      <c r="H1" s="19"/>
      <c r="I1" s="19"/>
      <c r="J1" s="19"/>
      <c r="K1" s="14"/>
      <c r="L1" s="12"/>
      <c r="M1" s="10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</row>
    <row r="2" spans="12:157" ht="12.75">
      <c r="L2" s="2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</row>
    <row r="3" spans="2:12" ht="12.75">
      <c r="B3" s="1" t="s">
        <v>0</v>
      </c>
      <c r="C3" s="15">
        <v>0.6319444444444444</v>
      </c>
      <c r="D3" s="1" t="s">
        <v>1</v>
      </c>
      <c r="L3" s="2"/>
    </row>
    <row r="4" spans="2:12" ht="12.75">
      <c r="B4" s="1" t="s">
        <v>22</v>
      </c>
      <c r="C4" s="15">
        <v>0.013888888888888888</v>
      </c>
      <c r="D4" s="1" t="s">
        <v>2</v>
      </c>
      <c r="L4" s="2"/>
    </row>
    <row r="5" spans="2:12" ht="12" customHeight="1">
      <c r="B5" s="1" t="s">
        <v>21</v>
      </c>
      <c r="C5" s="15">
        <v>0.006944444444444444</v>
      </c>
      <c r="D5" s="1" t="s">
        <v>2</v>
      </c>
      <c r="L5" s="2"/>
    </row>
    <row r="6" spans="1:12" ht="12.75">
      <c r="A6" s="1"/>
      <c r="B6" s="1" t="s">
        <v>23</v>
      </c>
      <c r="C6" s="15">
        <v>0.001388888888888889</v>
      </c>
      <c r="D6" s="1" t="s">
        <v>3</v>
      </c>
      <c r="L6" s="2"/>
    </row>
    <row r="7" spans="2:12" ht="12.75">
      <c r="B7" s="1" t="s">
        <v>24</v>
      </c>
      <c r="C7" s="8">
        <f>C5+C6</f>
        <v>0.008333333333333333</v>
      </c>
      <c r="D7" s="1" t="s">
        <v>2</v>
      </c>
      <c r="L7" s="2"/>
    </row>
    <row r="8" spans="1:134" ht="12.7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</row>
    <row r="9" spans="1:134" s="4" customFormat="1" ht="12.75">
      <c r="A9" s="16" t="s">
        <v>26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</row>
    <row r="10" spans="1:134" s="4" customFormat="1" ht="12.75" customHeight="1">
      <c r="A10" s="17"/>
      <c r="B10" s="25" t="s">
        <v>28</v>
      </c>
      <c r="C10" s="26"/>
      <c r="D10" s="26"/>
      <c r="E10" s="27"/>
      <c r="F10" s="28"/>
      <c r="G10" s="28"/>
      <c r="H10" s="28"/>
      <c r="I10" s="28"/>
      <c r="J10" s="28"/>
      <c r="K10" s="28"/>
      <c r="L10" s="2"/>
      <c r="M10" s="2"/>
      <c r="N10" s="2"/>
      <c r="O10" s="2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</row>
    <row r="11" spans="1:18" ht="12.75">
      <c r="A11" s="17"/>
      <c r="B11" s="37" t="s">
        <v>31</v>
      </c>
      <c r="C11" s="29"/>
      <c r="D11" s="29"/>
      <c r="E11" s="39" t="s">
        <v>40</v>
      </c>
      <c r="F11" s="39"/>
      <c r="G11" s="39"/>
      <c r="H11" s="39"/>
      <c r="I11" s="39"/>
      <c r="J11" s="39"/>
      <c r="K11" s="41"/>
      <c r="L11" s="42"/>
      <c r="M11" s="42"/>
      <c r="N11" s="42"/>
      <c r="O11" s="42"/>
      <c r="P11" s="41"/>
      <c r="Q11" s="41"/>
      <c r="R11" s="41"/>
    </row>
    <row r="12" spans="1:134" ht="12.75">
      <c r="A12" s="17"/>
      <c r="B12" s="38" t="s">
        <v>32</v>
      </c>
      <c r="C12" s="29"/>
      <c r="D12" s="29"/>
      <c r="E12" s="29"/>
      <c r="F12" s="29"/>
      <c r="G12" s="29"/>
      <c r="H12" s="29"/>
      <c r="I12" s="29"/>
      <c r="J12" s="29"/>
      <c r="K12" s="29"/>
      <c r="L12" s="2"/>
      <c r="M12" s="2"/>
      <c r="N12" s="3"/>
      <c r="O12" s="3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</row>
    <row r="13" spans="1:134" ht="12.75">
      <c r="A13" s="17"/>
      <c r="B13" s="36" t="s">
        <v>33</v>
      </c>
      <c r="C13" s="29"/>
      <c r="D13" s="29"/>
      <c r="E13" s="29"/>
      <c r="F13" s="29"/>
      <c r="G13" s="29"/>
      <c r="H13" s="29"/>
      <c r="I13" s="29"/>
      <c r="J13" s="29"/>
      <c r="K13" s="29"/>
      <c r="L13" s="2"/>
      <c r="M13" s="2"/>
      <c r="N13" s="3"/>
      <c r="O13" s="3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</row>
    <row r="14" spans="1:15" ht="12.75">
      <c r="A14" s="17"/>
      <c r="B14" s="36" t="s">
        <v>34</v>
      </c>
      <c r="C14" s="29"/>
      <c r="D14" s="29"/>
      <c r="E14" s="29"/>
      <c r="F14" s="29"/>
      <c r="G14" s="29"/>
      <c r="H14" s="29"/>
      <c r="I14" s="29"/>
      <c r="J14" s="29"/>
      <c r="K14" s="29"/>
      <c r="L14" s="2"/>
      <c r="M14" s="2"/>
      <c r="N14" s="2"/>
      <c r="O14" s="2"/>
    </row>
    <row r="15" spans="1:15" ht="12.75">
      <c r="A15" s="17"/>
      <c r="B15" s="36" t="s">
        <v>35</v>
      </c>
      <c r="C15" s="29"/>
      <c r="D15" s="29"/>
      <c r="E15" s="29"/>
      <c r="F15" s="29"/>
      <c r="G15" s="29"/>
      <c r="H15" s="29"/>
      <c r="I15" s="29"/>
      <c r="J15" s="29"/>
      <c r="K15" s="29"/>
      <c r="L15" s="2"/>
      <c r="M15" s="2"/>
      <c r="N15" s="2"/>
      <c r="O15" s="2"/>
    </row>
    <row r="16" spans="12:15" ht="12.75">
      <c r="L16" s="2"/>
      <c r="N16" s="2"/>
      <c r="O16" s="2"/>
    </row>
    <row r="17" spans="1:15" ht="12.75">
      <c r="A17" s="16" t="s">
        <v>27</v>
      </c>
      <c r="B17" s="24"/>
      <c r="C17" s="24"/>
      <c r="D17" s="16"/>
      <c r="E17" s="16"/>
      <c r="F17" s="16"/>
      <c r="G17" s="16"/>
      <c r="H17" s="16"/>
      <c r="I17" s="16"/>
      <c r="J17" s="16"/>
      <c r="K17" s="16"/>
      <c r="L17" s="16"/>
      <c r="M17"/>
      <c r="N17" s="2"/>
      <c r="O17" s="2"/>
    </row>
    <row r="18" spans="1:18" ht="12.75">
      <c r="A18" s="16"/>
      <c r="B18" s="21" t="s">
        <v>4</v>
      </c>
      <c r="C18" s="21" t="s">
        <v>5</v>
      </c>
      <c r="D18" s="21" t="s">
        <v>6</v>
      </c>
      <c r="E18" s="21" t="s">
        <v>7</v>
      </c>
      <c r="F18" s="22" t="s">
        <v>8</v>
      </c>
      <c r="G18" s="22"/>
      <c r="H18" s="22"/>
      <c r="I18" s="22" t="s">
        <v>9</v>
      </c>
      <c r="J18" s="22"/>
      <c r="K18" s="22"/>
      <c r="L18" s="40" t="s">
        <v>29</v>
      </c>
      <c r="M18"/>
      <c r="N18" s="10"/>
      <c r="O18" s="10"/>
      <c r="P18" s="10"/>
      <c r="Q18" s="10"/>
      <c r="R18" s="10"/>
    </row>
    <row r="19" spans="1:19" ht="12.75">
      <c r="A19" s="16">
        <v>1</v>
      </c>
      <c r="B19" s="5">
        <f>C3+C4</f>
        <v>0.6458333333333333</v>
      </c>
      <c r="C19" s="5">
        <f>B19+C5</f>
        <v>0.6527777777777777</v>
      </c>
      <c r="D19" s="32" t="str">
        <f>B11</f>
        <v>Die krassen Dönerbudenbes. Ellingen</v>
      </c>
      <c r="E19" s="32" t="str">
        <f>B12</f>
        <v>Alesheimer Torpfostenhalter</v>
      </c>
      <c r="F19" s="20">
        <v>1</v>
      </c>
      <c r="G19" s="6" t="s">
        <v>10</v>
      </c>
      <c r="H19" s="20">
        <v>3</v>
      </c>
      <c r="I19" s="9">
        <f aca="true" t="shared" si="0" ref="I19:I28">IF(F19&gt;H19,3,0)+IF(F19=H19,1)</f>
        <v>0</v>
      </c>
      <c r="J19" s="9" t="s">
        <v>10</v>
      </c>
      <c r="K19" s="9">
        <f aca="true" t="shared" si="1" ref="K19:K28">IF(H19&gt;F19,3,0)+IF(H19=F19,1)</f>
        <v>3</v>
      </c>
      <c r="L19" t="s">
        <v>36</v>
      </c>
      <c r="M19"/>
      <c r="N19" s="33"/>
      <c r="O19" s="33"/>
      <c r="P19" s="33"/>
      <c r="Q19" s="34"/>
      <c r="R19" s="34"/>
      <c r="S19" s="9"/>
    </row>
    <row r="20" spans="1:19" ht="12.75">
      <c r="A20" s="16">
        <v>2</v>
      </c>
      <c r="B20" s="5">
        <f>C19+C6</f>
        <v>0.6541666666666666</v>
      </c>
      <c r="C20" s="5">
        <f>B20+C5</f>
        <v>0.661111111111111</v>
      </c>
      <c r="D20" s="32" t="str">
        <f>B13</f>
        <v>Rote Teufel Unterreichenbach</v>
      </c>
      <c r="E20" s="32" t="str">
        <f>B14</f>
        <v>Schießmichum Alesheim</v>
      </c>
      <c r="F20" s="20">
        <v>1</v>
      </c>
      <c r="G20" s="6" t="s">
        <v>10</v>
      </c>
      <c r="H20" s="20">
        <v>0</v>
      </c>
      <c r="I20" s="9">
        <f t="shared" si="0"/>
        <v>3</v>
      </c>
      <c r="J20" s="9" t="s">
        <v>10</v>
      </c>
      <c r="K20" s="9">
        <f t="shared" si="1"/>
        <v>0</v>
      </c>
      <c r="L20"/>
      <c r="M20"/>
      <c r="N20" s="33"/>
      <c r="O20" s="33"/>
      <c r="P20" s="33"/>
      <c r="Q20" s="34"/>
      <c r="R20" s="34"/>
      <c r="S20" s="9"/>
    </row>
    <row r="21" spans="1:19" ht="12.75">
      <c r="A21" s="16">
        <v>3</v>
      </c>
      <c r="B21" s="5">
        <f>C20+C6</f>
        <v>0.6624999999999999</v>
      </c>
      <c r="C21" s="5">
        <f>B21+C5</f>
        <v>0.6694444444444443</v>
      </c>
      <c r="D21" s="32" t="str">
        <f>B$15</f>
        <v>Weiße Teufel Unterreichenbach</v>
      </c>
      <c r="E21" s="32" t="str">
        <f>B$11</f>
        <v>Die krassen Dönerbudenbes. Ellingen</v>
      </c>
      <c r="F21" s="20">
        <v>7</v>
      </c>
      <c r="G21" s="6" t="s">
        <v>10</v>
      </c>
      <c r="H21" s="20">
        <v>2</v>
      </c>
      <c r="I21" s="9">
        <f t="shared" si="0"/>
        <v>3</v>
      </c>
      <c r="J21" s="9" t="s">
        <v>10</v>
      </c>
      <c r="K21" s="9">
        <f t="shared" si="1"/>
        <v>0</v>
      </c>
      <c r="L21" t="s">
        <v>38</v>
      </c>
      <c r="M21"/>
      <c r="N21" s="33"/>
      <c r="O21" s="33"/>
      <c r="P21" s="33"/>
      <c r="Q21" s="34"/>
      <c r="R21" s="34"/>
      <c r="S21" s="9"/>
    </row>
    <row r="22" spans="1:19" ht="12.75">
      <c r="A22" s="16">
        <v>4</v>
      </c>
      <c r="B22" s="5">
        <f>C21+C6</f>
        <v>0.6708333333333332</v>
      </c>
      <c r="C22" s="5">
        <f>B22+C5</f>
        <v>0.6777777777777776</v>
      </c>
      <c r="D22" s="32" t="str">
        <f>B$13</f>
        <v>Rote Teufel Unterreichenbach</v>
      </c>
      <c r="E22" s="32" t="str">
        <f>B$12</f>
        <v>Alesheimer Torpfostenhalter</v>
      </c>
      <c r="F22" s="20">
        <v>3</v>
      </c>
      <c r="G22" s="6" t="s">
        <v>10</v>
      </c>
      <c r="H22" s="20">
        <v>2</v>
      </c>
      <c r="I22" s="9">
        <f t="shared" si="0"/>
        <v>3</v>
      </c>
      <c r="J22" s="9" t="s">
        <v>10</v>
      </c>
      <c r="K22" s="9">
        <f t="shared" si="1"/>
        <v>0</v>
      </c>
      <c r="L22"/>
      <c r="M22"/>
      <c r="N22" s="33"/>
      <c r="O22" s="33"/>
      <c r="P22" s="33"/>
      <c r="Q22" s="34"/>
      <c r="R22" s="34"/>
      <c r="S22" s="9"/>
    </row>
    <row r="23" spans="1:19" ht="12.75">
      <c r="A23" s="16">
        <v>5</v>
      </c>
      <c r="B23" s="5">
        <f>C22+C6</f>
        <v>0.6791666666666665</v>
      </c>
      <c r="C23" s="5">
        <f>B23+C5</f>
        <v>0.6861111111111109</v>
      </c>
      <c r="D23" s="32" t="str">
        <f>B$14</f>
        <v>Schießmichum Alesheim</v>
      </c>
      <c r="E23" s="32" t="str">
        <f>B$15</f>
        <v>Weiße Teufel Unterreichenbach</v>
      </c>
      <c r="F23" s="20">
        <v>2</v>
      </c>
      <c r="G23" s="6" t="s">
        <v>10</v>
      </c>
      <c r="H23" s="20">
        <v>2</v>
      </c>
      <c r="I23" s="9">
        <f t="shared" si="0"/>
        <v>1</v>
      </c>
      <c r="J23" s="9" t="s">
        <v>10</v>
      </c>
      <c r="K23" s="9">
        <f t="shared" si="1"/>
        <v>1</v>
      </c>
      <c r="L23"/>
      <c r="M23"/>
      <c r="N23" s="33"/>
      <c r="O23" s="33"/>
      <c r="P23" s="33"/>
      <c r="Q23" s="34"/>
      <c r="R23" s="34"/>
      <c r="S23" s="9"/>
    </row>
    <row r="24" spans="1:19" ht="12.75">
      <c r="A24" s="16">
        <v>6</v>
      </c>
      <c r="B24" s="5">
        <f>C23+C6</f>
        <v>0.6874999999999998</v>
      </c>
      <c r="C24" s="5">
        <f>B24+C5</f>
        <v>0.6944444444444442</v>
      </c>
      <c r="D24" s="32" t="str">
        <f>B$11</f>
        <v>Die krassen Dönerbudenbes. Ellingen</v>
      </c>
      <c r="E24" s="32" t="str">
        <f>B$13</f>
        <v>Rote Teufel Unterreichenbach</v>
      </c>
      <c r="F24" s="20">
        <v>3</v>
      </c>
      <c r="G24" s="6" t="s">
        <v>10</v>
      </c>
      <c r="H24" s="20">
        <v>1</v>
      </c>
      <c r="I24" s="9">
        <f t="shared" si="0"/>
        <v>3</v>
      </c>
      <c r="J24" s="9" t="s">
        <v>10</v>
      </c>
      <c r="K24" s="9">
        <f t="shared" si="1"/>
        <v>0</v>
      </c>
      <c r="L24" t="s">
        <v>37</v>
      </c>
      <c r="M24"/>
      <c r="N24" s="33"/>
      <c r="O24" s="33"/>
      <c r="P24" s="33"/>
      <c r="Q24" s="34"/>
      <c r="R24" s="34"/>
      <c r="S24" s="9"/>
    </row>
    <row r="25" spans="1:19" ht="12.75">
      <c r="A25" s="16">
        <v>7</v>
      </c>
      <c r="B25" s="5">
        <f>C24+C6</f>
        <v>0.6958333333333331</v>
      </c>
      <c r="C25" s="5">
        <f>B25+C5</f>
        <v>0.7027777777777775</v>
      </c>
      <c r="D25" s="32" t="str">
        <f>B$12</f>
        <v>Alesheimer Torpfostenhalter</v>
      </c>
      <c r="E25" s="32" t="str">
        <f>B$14</f>
        <v>Schießmichum Alesheim</v>
      </c>
      <c r="F25" s="20">
        <v>4</v>
      </c>
      <c r="G25" s="6" t="s">
        <v>10</v>
      </c>
      <c r="H25" s="20">
        <v>0</v>
      </c>
      <c r="I25" s="9">
        <f t="shared" si="0"/>
        <v>3</v>
      </c>
      <c r="J25" s="9" t="s">
        <v>10</v>
      </c>
      <c r="K25" s="9">
        <f t="shared" si="1"/>
        <v>0</v>
      </c>
      <c r="L25"/>
      <c r="M25"/>
      <c r="N25" s="33"/>
      <c r="O25" s="33"/>
      <c r="P25" s="33"/>
      <c r="Q25" s="34"/>
      <c r="R25" s="34"/>
      <c r="S25" s="9"/>
    </row>
    <row r="26" spans="1:19" ht="12.75">
      <c r="A26" s="16">
        <v>8</v>
      </c>
      <c r="B26" s="5">
        <f>C25+C6</f>
        <v>0.7041666666666664</v>
      </c>
      <c r="C26" s="5">
        <f>B26+C5</f>
        <v>0.7111111111111108</v>
      </c>
      <c r="D26" s="32" t="str">
        <f>B$15</f>
        <v>Weiße Teufel Unterreichenbach</v>
      </c>
      <c r="E26" s="32" t="str">
        <f>B$13</f>
        <v>Rote Teufel Unterreichenbach</v>
      </c>
      <c r="F26" s="20">
        <v>2</v>
      </c>
      <c r="G26" s="6" t="s">
        <v>10</v>
      </c>
      <c r="H26" s="20">
        <v>2</v>
      </c>
      <c r="I26" s="9">
        <f t="shared" si="0"/>
        <v>1</v>
      </c>
      <c r="J26" s="9" t="s">
        <v>10</v>
      </c>
      <c r="K26" s="9">
        <f t="shared" si="1"/>
        <v>1</v>
      </c>
      <c r="L26"/>
      <c r="M26"/>
      <c r="N26" s="33"/>
      <c r="O26" s="33"/>
      <c r="P26" s="33"/>
      <c r="Q26" s="34"/>
      <c r="R26" s="34"/>
      <c r="S26" s="9"/>
    </row>
    <row r="27" spans="1:19" ht="12.75">
      <c r="A27" s="16">
        <v>9</v>
      </c>
      <c r="B27" s="5">
        <f>C26+C6</f>
        <v>0.7124999999999997</v>
      </c>
      <c r="C27" s="5">
        <f>B27+C5</f>
        <v>0.7194444444444441</v>
      </c>
      <c r="D27" s="32" t="str">
        <f>B$14</f>
        <v>Schießmichum Alesheim</v>
      </c>
      <c r="E27" s="32" t="str">
        <f>B$11</f>
        <v>Die krassen Dönerbudenbes. Ellingen</v>
      </c>
      <c r="F27" s="20">
        <v>2</v>
      </c>
      <c r="G27" s="6" t="s">
        <v>10</v>
      </c>
      <c r="H27" s="20">
        <v>1</v>
      </c>
      <c r="I27" s="9">
        <f t="shared" si="0"/>
        <v>3</v>
      </c>
      <c r="J27" s="9" t="s">
        <v>10</v>
      </c>
      <c r="K27" s="9">
        <f t="shared" si="1"/>
        <v>0</v>
      </c>
      <c r="L27" t="s">
        <v>39</v>
      </c>
      <c r="M27"/>
      <c r="N27" s="33"/>
      <c r="O27" s="33"/>
      <c r="P27" s="33"/>
      <c r="Q27" s="34"/>
      <c r="R27" s="34"/>
      <c r="S27" s="9"/>
    </row>
    <row r="28" spans="1:19" ht="12.75">
      <c r="A28" s="16">
        <v>10</v>
      </c>
      <c r="B28" s="5">
        <f>C27+C6</f>
        <v>0.720833333333333</v>
      </c>
      <c r="C28" s="5">
        <f>B28+C5</f>
        <v>0.7277777777777774</v>
      </c>
      <c r="D28" s="32" t="str">
        <f>B$12</f>
        <v>Alesheimer Torpfostenhalter</v>
      </c>
      <c r="E28" s="32" t="str">
        <f>B$15</f>
        <v>Weiße Teufel Unterreichenbach</v>
      </c>
      <c r="F28" s="20">
        <v>3</v>
      </c>
      <c r="G28" s="6" t="s">
        <v>10</v>
      </c>
      <c r="H28" s="20">
        <v>1</v>
      </c>
      <c r="I28" s="9">
        <f t="shared" si="0"/>
        <v>3</v>
      </c>
      <c r="J28" s="9" t="s">
        <v>10</v>
      </c>
      <c r="K28" s="9">
        <f t="shared" si="1"/>
        <v>0</v>
      </c>
      <c r="L28" s="35"/>
      <c r="M28"/>
      <c r="N28" s="33"/>
      <c r="O28" s="33"/>
      <c r="P28" s="33"/>
      <c r="Q28" s="34"/>
      <c r="R28" s="34"/>
      <c r="S28" s="9"/>
    </row>
    <row r="29" spans="1:13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/>
      <c r="M29"/>
    </row>
    <row r="30" spans="1:13" ht="12">
      <c r="A30" s="16" t="s">
        <v>25</v>
      </c>
      <c r="B30" s="23"/>
      <c r="C30" s="23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3" ht="12">
      <c r="A31" s="16"/>
      <c r="B31" s="21" t="s">
        <v>15</v>
      </c>
      <c r="C31" s="21" t="s">
        <v>11</v>
      </c>
      <c r="D31" s="21" t="s">
        <v>12</v>
      </c>
      <c r="E31" s="21"/>
      <c r="F31" s="22" t="s">
        <v>13</v>
      </c>
      <c r="G31" s="22"/>
      <c r="H31" s="22"/>
      <c r="I31" s="22" t="s">
        <v>9</v>
      </c>
      <c r="J31" s="22"/>
      <c r="K31" s="22"/>
      <c r="L31" s="30" t="s">
        <v>14</v>
      </c>
      <c r="M31" s="30" t="s">
        <v>9</v>
      </c>
    </row>
    <row r="32" spans="1:13" ht="12">
      <c r="A32" s="16"/>
      <c r="B32" s="1" t="s">
        <v>17</v>
      </c>
      <c r="C32" s="31">
        <v>2</v>
      </c>
      <c r="D32" s="1" t="str">
        <f>$B$13</f>
        <v>Rote Teufel Unterreichenbach</v>
      </c>
      <c r="F32" s="6">
        <f>SUM($F$20,$F$22,$H$24,$H$26)</f>
        <v>7</v>
      </c>
      <c r="G32" s="6" t="s">
        <v>10</v>
      </c>
      <c r="H32" s="6">
        <f>SUM($H$20,$H$22,$F$24,$F$26)</f>
        <v>7</v>
      </c>
      <c r="I32" s="6">
        <f>SUM($I$20,$I$22,$K$24,$K$26)</f>
        <v>7</v>
      </c>
      <c r="J32" s="6" t="s">
        <v>10</v>
      </c>
      <c r="K32" s="6">
        <f>SUM($K$20,$K$22,$I$24,$I$26)</f>
        <v>4</v>
      </c>
      <c r="L32" s="6">
        <f>F32-H32</f>
        <v>0</v>
      </c>
      <c r="M32" s="6">
        <f>I32</f>
        <v>7</v>
      </c>
    </row>
    <row r="33" spans="1:13" ht="12">
      <c r="A33" s="16"/>
      <c r="B33" s="1" t="s">
        <v>18</v>
      </c>
      <c r="C33" s="31">
        <v>5</v>
      </c>
      <c r="D33" s="1" t="str">
        <f>$B$11</f>
        <v>Die krassen Dönerbudenbes. Ellingen</v>
      </c>
      <c r="F33" s="6">
        <f>SUM($F$19,$H$21,$F$24,$H$27)</f>
        <v>7</v>
      </c>
      <c r="G33" s="6" t="s">
        <v>10</v>
      </c>
      <c r="H33" s="6">
        <f>SUM($H$19,$F$21,$H$24,$F$27)</f>
        <v>13</v>
      </c>
      <c r="I33" s="6">
        <f>SUM($I$19,$K$21,$I$24,$K$27)</f>
        <v>3</v>
      </c>
      <c r="J33" s="6" t="s">
        <v>10</v>
      </c>
      <c r="K33" s="6">
        <f>SUM($K$19,$I$21,$K$24,$I$27)</f>
        <v>9</v>
      </c>
      <c r="L33" s="6">
        <f>F33-H33</f>
        <v>-6</v>
      </c>
      <c r="M33" s="6">
        <f>I33</f>
        <v>3</v>
      </c>
    </row>
    <row r="34" spans="1:13" ht="12.75" customHeight="1">
      <c r="A34" s="16"/>
      <c r="B34" s="1" t="s">
        <v>19</v>
      </c>
      <c r="C34" s="31">
        <v>1</v>
      </c>
      <c r="D34" s="1" t="str">
        <f>$B$12</f>
        <v>Alesheimer Torpfostenhalter</v>
      </c>
      <c r="F34" s="6">
        <f>SUM($H$19,$H$22,$F$25,$F$28)</f>
        <v>12</v>
      </c>
      <c r="G34" s="6" t="s">
        <v>10</v>
      </c>
      <c r="H34" s="6">
        <f>SUM($F$19,$F$22,$H$25,$H$28)</f>
        <v>5</v>
      </c>
      <c r="I34" s="6">
        <f>SUM($K$19,$K$22,$I$25,$I$28)</f>
        <v>9</v>
      </c>
      <c r="J34" s="6" t="s">
        <v>10</v>
      </c>
      <c r="K34" s="6">
        <f>SUM($I$19,$I$22,$K$25,$K$28)</f>
        <v>3</v>
      </c>
      <c r="L34" s="6">
        <f>F34-H34</f>
        <v>7</v>
      </c>
      <c r="M34" s="6">
        <f>I34</f>
        <v>9</v>
      </c>
    </row>
    <row r="35" spans="1:13" ht="12.75" customHeight="1">
      <c r="A35" s="16"/>
      <c r="B35" s="1" t="s">
        <v>20</v>
      </c>
      <c r="C35" s="31">
        <v>4</v>
      </c>
      <c r="D35" s="1" t="str">
        <f>$B$14</f>
        <v>Schießmichum Alesheim</v>
      </c>
      <c r="F35" s="6">
        <f>SUM($H$20,$F$23,$H$25,$F$27)</f>
        <v>4</v>
      </c>
      <c r="G35" s="6" t="s">
        <v>10</v>
      </c>
      <c r="H35" s="6">
        <f>SUM($F$20,$H$23,$F$25,$H$27)</f>
        <v>8</v>
      </c>
      <c r="I35" s="6">
        <f>SUM($K$20,$I$23,$K$25,$I$27)</f>
        <v>4</v>
      </c>
      <c r="J35" s="6" t="s">
        <v>10</v>
      </c>
      <c r="K35" s="6">
        <f>SUM($I$20,$K$23,$I$25,$K$27)</f>
        <v>7</v>
      </c>
      <c r="L35" s="6">
        <f>F35-H35</f>
        <v>-4</v>
      </c>
      <c r="M35" s="6">
        <f>I35</f>
        <v>4</v>
      </c>
    </row>
    <row r="36" spans="1:14" ht="12.75" customHeight="1">
      <c r="A36" s="16"/>
      <c r="B36" s="1" t="s">
        <v>16</v>
      </c>
      <c r="C36" s="31">
        <v>3</v>
      </c>
      <c r="D36" s="1" t="str">
        <f>$B$15</f>
        <v>Weiße Teufel Unterreichenbach</v>
      </c>
      <c r="F36" s="6">
        <f>SUM($F$21,$H$23,$F$26,$H$28)</f>
        <v>12</v>
      </c>
      <c r="G36" s="6" t="s">
        <v>10</v>
      </c>
      <c r="H36" s="6">
        <f>SUM($H$21,$F$23,$H$26,$F$28)</f>
        <v>9</v>
      </c>
      <c r="I36" s="6">
        <f>SUM($I$21,$K$23,$I$26,$K$28)</f>
        <v>5</v>
      </c>
      <c r="J36" s="6" t="s">
        <v>10</v>
      </c>
      <c r="K36" s="6">
        <f>SUM($K$21,$I$23,$K$26,$I$28)</f>
        <v>5</v>
      </c>
      <c r="L36" s="6">
        <f>F36-H36</f>
        <v>3</v>
      </c>
      <c r="M36" s="6">
        <f>I36</f>
        <v>5</v>
      </c>
      <c r="N36" s="2"/>
    </row>
    <row r="37" spans="1:14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N37" s="2"/>
    </row>
    <row r="38" spans="1:14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/>
      <c r="M38" s="2"/>
      <c r="N38" s="2"/>
    </row>
    <row r="39" spans="1:14" s="7" customFormat="1" ht="12.75">
      <c r="A39" s="2"/>
      <c r="B39" s="2"/>
      <c r="C39" s="2"/>
      <c r="D39" s="2"/>
      <c r="E39" s="1"/>
      <c r="F39" s="2"/>
      <c r="G39" s="2"/>
      <c r="H39" s="2"/>
      <c r="I39" s="2"/>
      <c r="J39" s="2"/>
      <c r="K39" s="2"/>
      <c r="L39" s="2"/>
      <c r="M39" s="2"/>
      <c r="N39" s="11"/>
    </row>
    <row r="40" spans="1:14" s="7" customFormat="1" ht="12.75">
      <c r="A40" s="2"/>
      <c r="B40" s="2"/>
      <c r="C40" s="2"/>
      <c r="D40" s="2"/>
      <c r="E40" s="1"/>
      <c r="F40" s="2"/>
      <c r="G40" s="2"/>
      <c r="H40" s="2"/>
      <c r="I40" s="2"/>
      <c r="J40" s="2"/>
      <c r="K40" s="2"/>
      <c r="L40" s="2"/>
      <c r="M40" s="2"/>
      <c r="N40" s="11"/>
    </row>
  </sheetData>
  <sheetProtection password="99BD"/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2004-01-26T16:22:40Z</cp:lastPrinted>
  <dcterms:created xsi:type="dcterms:W3CDTF">2001-01-21T20:07:49Z</dcterms:created>
  <dcterms:modified xsi:type="dcterms:W3CDTF">2014-11-15T20:36:04Z</dcterms:modified>
  <cp:category/>
  <cp:version/>
  <cp:contentType/>
  <cp:contentStatus/>
</cp:coreProperties>
</file>